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fb3e5a31b94ddde/Desktop/Blog Pictures/"/>
    </mc:Choice>
  </mc:AlternateContent>
  <xr:revisionPtr revIDLastSave="9" documentId="8_{59BA02FA-D5A7-46E4-97A0-941E6CEF79B9}" xr6:coauthVersionLast="47" xr6:coauthVersionMax="47" xr10:uidLastSave="{98021625-436D-45AE-89E5-F2FC47BB24DD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4" i="1"/>
  <c r="B23" i="1"/>
  <c r="B21" i="1"/>
  <c r="B20" i="1"/>
  <c r="B3" i="1"/>
  <c r="B7" i="1" s="1"/>
  <c r="B30" i="1" l="1"/>
  <c r="B34" i="1" s="1"/>
  <c r="E16" i="1" s="1"/>
  <c r="B29" i="1"/>
  <c r="B33" i="1" s="1"/>
  <c r="E15" i="1" s="1"/>
</calcChain>
</file>

<file path=xl/sharedStrings.xml><?xml version="1.0" encoding="utf-8"?>
<sst xmlns="http://schemas.openxmlformats.org/spreadsheetml/2006/main" count="32" uniqueCount="31">
  <si>
    <t>Initial Investment</t>
  </si>
  <si>
    <t>Purchase Price</t>
  </si>
  <si>
    <t>Down Payment</t>
  </si>
  <si>
    <t>Closing Cost</t>
  </si>
  <si>
    <t>Renovations</t>
  </si>
  <si>
    <t>Misc</t>
  </si>
  <si>
    <t>Total Out of Pocket Cost</t>
  </si>
  <si>
    <t>Income</t>
  </si>
  <si>
    <t>Rent</t>
  </si>
  <si>
    <t>Laundry</t>
  </si>
  <si>
    <t>Storage</t>
  </si>
  <si>
    <t>Total Income</t>
  </si>
  <si>
    <t>Annual Cash-on-Cash ROI Unmanaged</t>
  </si>
  <si>
    <t>Annual Cash-on-Cash ROI Managed</t>
  </si>
  <si>
    <t>Expenses</t>
  </si>
  <si>
    <t>Repairs</t>
  </si>
  <si>
    <t>Capital Expenditures</t>
  </si>
  <si>
    <t>Utilities (Electric, water, gas, sewer, garbage)</t>
  </si>
  <si>
    <t>Vacancy Rate Cost</t>
  </si>
  <si>
    <t>Management</t>
  </si>
  <si>
    <t>Taxes</t>
  </si>
  <si>
    <t>Insurance</t>
  </si>
  <si>
    <t>Landscaping</t>
  </si>
  <si>
    <t>Snow Removal</t>
  </si>
  <si>
    <t>Total Expenses Unmanaged</t>
  </si>
  <si>
    <t>Total Expenses Managed</t>
  </si>
  <si>
    <t>Monthly Cash Flow</t>
  </si>
  <si>
    <t>Total Income - Total Expenses Unmanaged</t>
  </si>
  <si>
    <t>Total Income - Total Expenses Managed</t>
  </si>
  <si>
    <t>Mortgage Interest Rate</t>
  </si>
  <si>
    <t>Mortgage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</si>
</sst>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rgb="FF000000"/>
      <name val="Calibri"/>
    </font>
    <font>
      <b/>
      <sz val="13"/>
      <color rgb="FF000000"/>
      <name val="Calibri"/>
      <family val="2"/>
    </font>
    <font>
      <sz val="13"/>
      <name val="Calibri"/>
      <family val="2"/>
    </font>
    <font>
      <sz val="13"/>
      <color rgb="FF000000"/>
      <name val="Calibri"/>
      <family val="2"/>
    </font>
    <font>
      <b/>
      <sz val="1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2" xfId="0" applyFont="1" applyBorder="1"/>
    <xf numFmtId="164" fontId="3" fillId="0" borderId="3" xfId="0" applyNumberFormat="1" applyFont="1" applyBorder="1"/>
    <xf numFmtId="0" fontId="3" fillId="0" borderId="3" xfId="0" applyFont="1" applyBorder="1"/>
    <xf numFmtId="164" fontId="1" fillId="0" borderId="3" xfId="0" applyNumberFormat="1" applyFont="1" applyBorder="1"/>
    <xf numFmtId="164" fontId="3" fillId="0" borderId="4" xfId="0" applyNumberFormat="1" applyFont="1" applyBorder="1"/>
    <xf numFmtId="0" fontId="3" fillId="0" borderId="5" xfId="0" applyFont="1" applyBorder="1"/>
    <xf numFmtId="164" fontId="1" fillId="0" borderId="1" xfId="0" applyNumberFormat="1" applyFont="1" applyBorder="1"/>
    <xf numFmtId="0" fontId="4" fillId="0" borderId="6" xfId="0" applyFont="1" applyBorder="1" applyAlignment="1">
      <alignment wrapText="1"/>
    </xf>
    <xf numFmtId="10" fontId="4" fillId="3" borderId="6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1" fillId="0" borderId="7" xfId="0" applyFont="1" applyBorder="1"/>
    <xf numFmtId="164" fontId="1" fillId="3" borderId="1" xfId="0" applyNumberFormat="1" applyFont="1" applyFill="1" applyBorder="1"/>
    <xf numFmtId="10" fontId="3" fillId="0" borderId="3" xfId="0" applyNumberFormat="1" applyFont="1" applyBorder="1"/>
  </cellXfs>
  <cellStyles count="1">
    <cellStyle name="Normal" xfId="0" builtinId="0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8BA21"/>
          <bgColor rgb="FFF8BA21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57BB8A"/>
          <bgColor rgb="FF57BB8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3"/>
  <sheetViews>
    <sheetView tabSelected="1" workbookViewId="0">
      <selection activeCell="A18" sqref="A18"/>
    </sheetView>
  </sheetViews>
  <sheetFormatPr defaultColWidth="14.42578125" defaultRowHeight="15" customHeight="1" x14ac:dyDescent="0.25"/>
  <cols>
    <col min="1" max="1" width="45.7109375" customWidth="1"/>
    <col min="2" max="2" width="17.28515625" customWidth="1"/>
    <col min="3" max="3" width="16" customWidth="1"/>
    <col min="4" max="4" width="31.28515625" customWidth="1"/>
    <col min="5" max="5" width="16.85546875" customWidth="1"/>
    <col min="6" max="26" width="8.7109375" customWidth="1"/>
  </cols>
  <sheetData>
    <row r="1" spans="1:5" ht="17.25" x14ac:dyDescent="0.3">
      <c r="A1" s="1" t="s">
        <v>0</v>
      </c>
      <c r="B1" s="2"/>
    </row>
    <row r="2" spans="1:5" ht="17.25" x14ac:dyDescent="0.3">
      <c r="A2" s="3" t="s">
        <v>1</v>
      </c>
      <c r="B2" s="4">
        <v>115000</v>
      </c>
    </row>
    <row r="3" spans="1:5" ht="17.25" x14ac:dyDescent="0.3">
      <c r="A3" s="5" t="s">
        <v>2</v>
      </c>
      <c r="B3" s="4">
        <f>B2*0.2</f>
        <v>23000</v>
      </c>
    </row>
    <row r="4" spans="1:5" ht="17.25" x14ac:dyDescent="0.3">
      <c r="A4" s="5" t="s">
        <v>3</v>
      </c>
      <c r="B4" s="4">
        <v>4000</v>
      </c>
    </row>
    <row r="5" spans="1:5" ht="17.25" x14ac:dyDescent="0.3">
      <c r="A5" s="5" t="s">
        <v>4</v>
      </c>
      <c r="B5" s="4">
        <v>0</v>
      </c>
    </row>
    <row r="6" spans="1:5" ht="17.25" x14ac:dyDescent="0.3">
      <c r="A6" s="5" t="s">
        <v>5</v>
      </c>
      <c r="B6" s="4">
        <v>0</v>
      </c>
    </row>
    <row r="7" spans="1:5" ht="17.25" x14ac:dyDescent="0.3">
      <c r="A7" s="5" t="s">
        <v>6</v>
      </c>
      <c r="B7" s="6">
        <f>SUM(B3:B6)</f>
        <v>27000</v>
      </c>
    </row>
    <row r="8" spans="1:5" ht="17.25" x14ac:dyDescent="0.3">
      <c r="A8" s="2"/>
    </row>
    <row r="9" spans="1:5" ht="17.25" x14ac:dyDescent="0.3">
      <c r="A9" s="1" t="s">
        <v>7</v>
      </c>
      <c r="B9" s="2"/>
    </row>
    <row r="10" spans="1:5" ht="17.25" x14ac:dyDescent="0.3">
      <c r="A10" s="3" t="s">
        <v>8</v>
      </c>
      <c r="B10" s="4">
        <v>1500</v>
      </c>
    </row>
    <row r="11" spans="1:5" ht="17.25" x14ac:dyDescent="0.3">
      <c r="A11" s="5" t="s">
        <v>9</v>
      </c>
      <c r="B11" s="4">
        <v>0</v>
      </c>
    </row>
    <row r="12" spans="1:5" ht="17.25" x14ac:dyDescent="0.3">
      <c r="A12" s="5" t="s">
        <v>10</v>
      </c>
      <c r="B12" s="4">
        <v>0</v>
      </c>
    </row>
    <row r="13" spans="1:5" ht="17.25" x14ac:dyDescent="0.3">
      <c r="A13" s="5" t="s">
        <v>5</v>
      </c>
      <c r="B13" s="7">
        <v>0</v>
      </c>
    </row>
    <row r="14" spans="1:5" ht="17.25" x14ac:dyDescent="0.3">
      <c r="A14" s="8" t="s">
        <v>11</v>
      </c>
      <c r="B14" s="9">
        <v>1300</v>
      </c>
    </row>
    <row r="15" spans="1:5" ht="39" x14ac:dyDescent="0.3">
      <c r="A15" s="2"/>
      <c r="B15" s="2"/>
      <c r="D15" s="10" t="s">
        <v>12</v>
      </c>
      <c r="E15" s="11">
        <f>((B33*12)/B7)</f>
        <v>9.3884919239253569E-3</v>
      </c>
    </row>
    <row r="16" spans="1:5" ht="39" x14ac:dyDescent="0.3">
      <c r="A16" s="2"/>
      <c r="B16" s="2"/>
      <c r="D16" s="10" t="s">
        <v>13</v>
      </c>
      <c r="E16" s="11">
        <f>((B34*12)/B7)</f>
        <v>-5.7278174742741307E-2</v>
      </c>
    </row>
    <row r="17" spans="1:2" ht="17.25" x14ac:dyDescent="0.3">
      <c r="A17" s="1" t="s">
        <v>14</v>
      </c>
      <c r="B17" s="2"/>
    </row>
    <row r="18" spans="1:2" ht="17.25" x14ac:dyDescent="0.3">
      <c r="A18" s="3" t="s">
        <v>30</v>
      </c>
      <c r="B18" s="4">
        <f>PMT(B19/12,360,-(0.8*B2))</f>
        <v>493.87589317116795</v>
      </c>
    </row>
    <row r="19" spans="1:2" ht="17.25" x14ac:dyDescent="0.3">
      <c r="A19" s="3" t="s">
        <v>29</v>
      </c>
      <c r="B19" s="15">
        <v>0.05</v>
      </c>
    </row>
    <row r="20" spans="1:2" ht="17.25" x14ac:dyDescent="0.3">
      <c r="A20" s="5" t="s">
        <v>15</v>
      </c>
      <c r="B20" s="4">
        <f>B10*0.05</f>
        <v>75</v>
      </c>
    </row>
    <row r="21" spans="1:2" ht="17.25" x14ac:dyDescent="0.3">
      <c r="A21" s="5" t="s">
        <v>16</v>
      </c>
      <c r="B21" s="4">
        <f>B10*0.1</f>
        <v>150</v>
      </c>
    </row>
    <row r="22" spans="1:2" ht="17.25" x14ac:dyDescent="0.3">
      <c r="A22" s="5" t="s">
        <v>17</v>
      </c>
      <c r="B22" s="4">
        <v>150</v>
      </c>
    </row>
    <row r="23" spans="1:2" ht="15.75" customHeight="1" x14ac:dyDescent="0.3">
      <c r="A23" s="5" t="s">
        <v>18</v>
      </c>
      <c r="B23" s="4">
        <f>0.05*B10</f>
        <v>75</v>
      </c>
    </row>
    <row r="24" spans="1:2" ht="15.75" customHeight="1" x14ac:dyDescent="0.3">
      <c r="A24" s="5" t="s">
        <v>19</v>
      </c>
      <c r="B24" s="4">
        <f>B10*0.1</f>
        <v>150</v>
      </c>
    </row>
    <row r="25" spans="1:2" ht="15.75" customHeight="1" x14ac:dyDescent="0.3">
      <c r="A25" s="5" t="s">
        <v>20</v>
      </c>
      <c r="B25" s="4">
        <v>235</v>
      </c>
    </row>
    <row r="26" spans="1:2" ht="15.75" customHeight="1" x14ac:dyDescent="0.3">
      <c r="A26" s="5" t="s">
        <v>21</v>
      </c>
      <c r="B26" s="4">
        <v>100</v>
      </c>
    </row>
    <row r="27" spans="1:2" ht="15.75" customHeight="1" x14ac:dyDescent="0.3">
      <c r="A27" s="5" t="s">
        <v>22</v>
      </c>
      <c r="B27" s="4">
        <v>0</v>
      </c>
    </row>
    <row r="28" spans="1:2" ht="15.75" customHeight="1" x14ac:dyDescent="0.3">
      <c r="A28" s="5" t="s">
        <v>23</v>
      </c>
      <c r="B28" s="7">
        <v>0</v>
      </c>
    </row>
    <row r="29" spans="1:2" ht="15.75" customHeight="1" x14ac:dyDescent="0.3">
      <c r="A29" s="8" t="s">
        <v>24</v>
      </c>
      <c r="B29" s="9">
        <f>SUM(B18+B20+B21+B22+B23+B25+B26+B27+B28)</f>
        <v>1278.8758931711679</v>
      </c>
    </row>
    <row r="30" spans="1:2" ht="15.75" customHeight="1" x14ac:dyDescent="0.3">
      <c r="A30" s="8" t="s">
        <v>25</v>
      </c>
      <c r="B30" s="9">
        <f>SUM(B18+B20+B21+B22+B23+B24+B25+B26+B27+B28)</f>
        <v>1428.8758931711679</v>
      </c>
    </row>
    <row r="31" spans="1:2" ht="15.75" customHeight="1" x14ac:dyDescent="0.3">
      <c r="A31" s="2"/>
      <c r="B31" s="2"/>
    </row>
    <row r="32" spans="1:2" ht="15.75" customHeight="1" x14ac:dyDescent="0.3">
      <c r="A32" s="12" t="s">
        <v>26</v>
      </c>
      <c r="B32" s="2"/>
    </row>
    <row r="33" spans="1:2" ht="15.75" customHeight="1" x14ac:dyDescent="0.3">
      <c r="A33" s="13" t="s">
        <v>27</v>
      </c>
      <c r="B33" s="14">
        <f>B14-B29</f>
        <v>21.124106828832055</v>
      </c>
    </row>
    <row r="34" spans="1:2" ht="15.75" customHeight="1" x14ac:dyDescent="0.3">
      <c r="A34" s="13" t="s">
        <v>28</v>
      </c>
      <c r="B34" s="14">
        <f>B14-B30</f>
        <v>-128.87589317116795</v>
      </c>
    </row>
    <row r="35" spans="1:2" ht="15.75" customHeight="1" x14ac:dyDescent="0.25"/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conditionalFormatting sqref="B33:B34">
    <cfRule type="cellIs" dxfId="6" priority="6" operator="greaterThan">
      <formula>"$0"</formula>
    </cfRule>
    <cfRule type="cellIs" dxfId="5" priority="7" operator="lessThan">
      <formula>0</formula>
    </cfRule>
  </conditionalFormatting>
  <conditionalFormatting sqref="E15:E16">
    <cfRule type="cellIs" dxfId="4" priority="1" operator="greaterThan">
      <formula>"20%"</formula>
    </cfRule>
    <cfRule type="cellIs" dxfId="3" priority="3" operator="between">
      <formula>"10%"</formula>
      <formula>"15%"</formula>
    </cfRule>
    <cfRule type="cellIs" dxfId="2" priority="4" operator="between">
      <formula>0</formula>
      <formula>10</formula>
    </cfRule>
    <cfRule type="cellIs" dxfId="1" priority="5" operator="lessThanOrEqual">
      <formula>0</formula>
    </cfRule>
  </conditionalFormatting>
  <conditionalFormatting sqref="M20">
    <cfRule type="notContainsBlanks" dxfId="0" priority="2">
      <formula>LEN(TRIM(M20))&gt;0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Fenton</dc:creator>
  <cp:lastModifiedBy>Erin Fenton</cp:lastModifiedBy>
  <dcterms:created xsi:type="dcterms:W3CDTF">2025-06-14T20:00:42Z</dcterms:created>
  <dcterms:modified xsi:type="dcterms:W3CDTF">2025-06-14T22:55:00Z</dcterms:modified>
</cp:coreProperties>
</file>